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LGOV\CEFD\Divisionwide\COVID\American Rescue Plan Act of 2021\Revenue Loss\"/>
    </mc:Choice>
  </mc:AlternateContent>
  <xr:revisionPtr revIDLastSave="0" documentId="13_ncr:1_{A88B3C41-FB56-4823-A30F-0547D08C56E6}" xr6:coauthVersionLast="47" xr6:coauthVersionMax="47" xr10:uidLastSave="{00000000-0000-0000-0000-000000000000}"/>
  <bookViews>
    <workbookView xWindow="14085" yWindow="-15870" windowWidth="25440" windowHeight="15390" xr2:uid="{00000000-000D-0000-FFFF-FFFF00000000}"/>
  </bookViews>
  <sheets>
    <sheet name="Calculation" sheetId="1" r:id="rId1"/>
    <sheet name="Chart1" sheetId="16" r:id="rId2"/>
    <sheet name="Pivot Table" sheetId="15" state="hidden" r:id="rId3"/>
    <sheet name="Sheet12" sheetId="13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D9" i="1" l="1"/>
  <c r="E8" i="1"/>
  <c r="F8" i="1"/>
  <c r="A8" i="1"/>
  <c r="B10" i="1"/>
  <c r="B11" i="1"/>
  <c r="B12" i="1"/>
  <c r="B9" i="1"/>
  <c r="D10" i="1"/>
  <c r="D11" i="1"/>
  <c r="D12" i="1"/>
  <c r="C10" i="1"/>
  <c r="C11" i="1"/>
  <c r="C12" i="1"/>
  <c r="C9" i="1"/>
  <c r="E12" i="1" l="1"/>
  <c r="G12" i="1" s="1"/>
  <c r="E11" i="1"/>
  <c r="G11" i="1" s="1"/>
  <c r="E10" i="1"/>
  <c r="G10" i="1" s="1"/>
  <c r="E9" i="1"/>
  <c r="G9" i="1" s="1"/>
  <c r="G14" i="1" l="1"/>
</calcChain>
</file>

<file path=xl/sharedStrings.xml><?xml version="1.0" encoding="utf-8"?>
<sst xmlns="http://schemas.openxmlformats.org/spreadsheetml/2006/main" count="32" uniqueCount="32">
  <si>
    <t>Growth Adjustment</t>
  </si>
  <si>
    <t>Base FYE</t>
  </si>
  <si>
    <t>Base Year Revenues Collected</t>
  </si>
  <si>
    <t>Months</t>
  </si>
  <si>
    <t>Counterfactual Revenue Multiplier</t>
  </si>
  <si>
    <t>Row Labels</t>
  </si>
  <si>
    <t>Grand Total</t>
  </si>
  <si>
    <t>2019</t>
  </si>
  <si>
    <t>2020</t>
  </si>
  <si>
    <t>2021</t>
  </si>
  <si>
    <t>2022</t>
  </si>
  <si>
    <t>2023</t>
  </si>
  <si>
    <t>Sum of Actual Revnue</t>
  </si>
  <si>
    <t>Sum of Counterfactual Revenue</t>
  </si>
  <si>
    <t xml:space="preserve">Total Calculated Revenue Loss:  </t>
  </si>
  <si>
    <t>Calculation 
Date</t>
  </si>
  <si>
    <t xml:space="preserve">Actual Revenue* </t>
  </si>
  <si>
    <t>(a)</t>
  </si>
  <si>
    <t>(b)</t>
  </si>
  <si>
    <t>(c)</t>
  </si>
  <si>
    <t>(d)</t>
  </si>
  <si>
    <t>(e)</t>
  </si>
  <si>
    <t xml:space="preserve">(f) </t>
  </si>
  <si>
    <t>Counterfactual Revenue
(a*c)</t>
  </si>
  <si>
    <t>Revenue Loss
(d-e)</t>
  </si>
  <si>
    <t>Assumptions:</t>
  </si>
  <si>
    <t>Base Year 
Revenues Collected</t>
  </si>
  <si>
    <t>This spreadsheet provides the data points needed to calculate revenue loss.</t>
  </si>
  <si>
    <t>For guidance related to each input (base FYE, base year revenues collected, growth adjustment, and actual revenue), the following sources of information should be consulted:</t>
  </si>
  <si>
    <t>U.S. Department of Treasury – Coronavirus State and Local Fiscal Recovery Funds – Interim Final Rule, Section II.C. “Revenue Loss”</t>
  </si>
  <si>
    <t>U.S. Department of Treasury – Coronavirus State and Local Fiscal Recovery Funds – FAQ, Section 3 “Eligible Uses – Revenue Loss”</t>
  </si>
  <si>
    <t>Additional information may be released on the U.S. Department of Treasury – Coronavirus State and Local Fiscal Recovery Funds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</si>
</sst>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1" applyNumberFormat="1" applyFont="1"/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0" borderId="6" xfId="0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2" xfId="0" applyNumberFormat="1" applyFont="1" applyBorder="1"/>
    <xf numFmtId="0" fontId="0" fillId="0" borderId="0" xfId="0" applyBorder="1"/>
    <xf numFmtId="0" fontId="0" fillId="2" borderId="1" xfId="0" applyFill="1" applyBorder="1"/>
    <xf numFmtId="14" fontId="0" fillId="2" borderId="6" xfId="0" applyNumberFormat="1" applyFill="1" applyBorder="1"/>
    <xf numFmtId="166" fontId="0" fillId="2" borderId="0" xfId="2" applyNumberFormat="1" applyFont="1" applyFill="1" applyBorder="1"/>
    <xf numFmtId="166" fontId="0" fillId="2" borderId="3" xfId="1" applyNumberFormat="1" applyFont="1" applyFill="1" applyBorder="1" applyAlignment="1">
      <alignment horizontal="right" indent="2"/>
    </xf>
    <xf numFmtId="166" fontId="0" fillId="2" borderId="4" xfId="0" applyNumberFormat="1" applyFill="1" applyBorder="1" applyAlignment="1">
      <alignment horizontal="right" indent="2"/>
    </xf>
    <xf numFmtId="166" fontId="0" fillId="2" borderId="5" xfId="0" applyNumberFormat="1" applyFill="1" applyBorder="1" applyAlignment="1">
      <alignment horizontal="right" indent="2"/>
    </xf>
    <xf numFmtId="14" fontId="0" fillId="0" borderId="0" xfId="0" applyNumberFormat="1" applyFill="1" applyAlignment="1">
      <alignment horizontal="center"/>
    </xf>
    <xf numFmtId="166" fontId="0" fillId="0" borderId="0" xfId="2" applyNumberFormat="1" applyFont="1" applyFill="1" applyAlignment="1">
      <alignment horizontal="right" indent="2"/>
    </xf>
    <xf numFmtId="0" fontId="0" fillId="0" borderId="0" xfId="0" applyNumberFormat="1" applyFill="1" applyAlignment="1">
      <alignment horizontal="center"/>
    </xf>
    <xf numFmtId="165" fontId="0" fillId="0" borderId="0" xfId="1" applyNumberFormat="1" applyFont="1" applyFill="1"/>
    <xf numFmtId="166" fontId="0" fillId="0" borderId="0" xfId="0" applyNumberFormat="1" applyFill="1" applyAlignment="1">
      <alignment horizontal="right" indent="2"/>
    </xf>
    <xf numFmtId="14" fontId="0" fillId="4" borderId="0" xfId="0" applyNumberFormat="1" applyFill="1" applyAlignment="1">
      <alignment horizontal="center"/>
    </xf>
    <xf numFmtId="166" fontId="0" fillId="4" borderId="0" xfId="2" applyNumberFormat="1" applyFont="1" applyFill="1" applyAlignment="1">
      <alignment horizontal="right" indent="2"/>
    </xf>
    <xf numFmtId="0" fontId="0" fillId="4" borderId="0" xfId="0" applyNumberFormat="1" applyFill="1" applyAlignment="1">
      <alignment horizontal="center"/>
    </xf>
    <xf numFmtId="165" fontId="0" fillId="4" borderId="0" xfId="1" applyNumberFormat="1" applyFont="1" applyFill="1"/>
    <xf numFmtId="166" fontId="0" fillId="4" borderId="0" xfId="0" applyNumberFormat="1" applyFill="1" applyAlignment="1">
      <alignment horizontal="right" indent="2"/>
    </xf>
    <xf numFmtId="0" fontId="5" fillId="0" borderId="0" xfId="0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6" fillId="0" borderId="0" xfId="0" applyFont="1"/>
    <xf numFmtId="14" fontId="7" fillId="5" borderId="7" xfId="3" applyNumberFormat="1" applyBorder="1"/>
    <xf numFmtId="0" fontId="7" fillId="5" borderId="6" xfId="3" applyBorder="1"/>
    <xf numFmtId="0" fontId="7" fillId="5" borderId="8" xfId="3" applyBorder="1"/>
    <xf numFmtId="14" fontId="7" fillId="5" borderId="9" xfId="3" applyNumberFormat="1" applyBorder="1"/>
    <xf numFmtId="0" fontId="7" fillId="5" borderId="0" xfId="3" applyBorder="1"/>
    <xf numFmtId="0" fontId="7" fillId="5" borderId="10" xfId="3" applyBorder="1"/>
    <xf numFmtId="14" fontId="7" fillId="5" borderId="9" xfId="3" applyNumberFormat="1" applyBorder="1" applyAlignment="1">
      <alignment horizontal="left" vertical="center" wrapText="1"/>
    </xf>
    <xf numFmtId="14" fontId="7" fillId="5" borderId="0" xfId="3" applyNumberFormat="1" applyBorder="1" applyAlignment="1">
      <alignment horizontal="left" vertical="center" wrapText="1"/>
    </xf>
    <xf numFmtId="14" fontId="7" fillId="5" borderId="10" xfId="3" applyNumberFormat="1" applyBorder="1" applyAlignment="1">
      <alignment horizontal="left" vertical="center" wrapText="1"/>
    </xf>
    <xf numFmtId="14" fontId="8" fillId="5" borderId="9" xfId="4" applyNumberFormat="1" applyFill="1" applyBorder="1" applyAlignment="1">
      <alignment horizontal="left" vertical="center" wrapText="1"/>
    </xf>
    <xf numFmtId="14" fontId="8" fillId="5" borderId="0" xfId="4" applyNumberFormat="1" applyFill="1" applyBorder="1" applyAlignment="1">
      <alignment horizontal="left" vertical="center" wrapText="1"/>
    </xf>
    <xf numFmtId="14" fontId="8" fillId="5" borderId="10" xfId="4" applyNumberFormat="1" applyFill="1" applyBorder="1" applyAlignment="1">
      <alignment horizontal="left" vertical="center" wrapText="1"/>
    </xf>
    <xf numFmtId="14" fontId="8" fillId="5" borderId="11" xfId="4" applyNumberFormat="1" applyFill="1" applyBorder="1" applyAlignment="1">
      <alignment horizontal="left" vertical="center" wrapText="1"/>
    </xf>
    <xf numFmtId="14" fontId="8" fillId="5" borderId="1" xfId="4" applyNumberFormat="1" applyFill="1" applyBorder="1" applyAlignment="1">
      <alignment horizontal="left" vertical="center" wrapText="1"/>
    </xf>
    <xf numFmtId="14" fontId="8" fillId="5" borderId="12" xfId="4" applyNumberFormat="1" applyFill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Good" xfId="3" builtinId="26"/>
    <cellStyle name="Hyperlink" xfId="4" builtinId="8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164" formatCode="_(&quot;$&quot;* #,##0_);_(&quot;$&quot;* \(#,##0\);_(&quot;$&quot;* &quot;-&quot;??_);_(@_)"/>
      <fill>
        <patternFill patternType="solid">
          <fgColor indexed="64"/>
          <bgColor theme="7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_);_(&quot;$&quot;* \(#,##0.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9" formatCode="m/d/yyyy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[MGFOA Revenue Loss Calculation.xlsx]Pivot Table!PivotTable2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Table'!$B$1</c:f>
              <c:strCache>
                <c:ptCount val="1"/>
                <c:pt idx="0">
                  <c:v>Sum of Counterfactual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Table'!$A$2:$A$7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'Pivot Table'!$B$2:$B$7</c:f>
              <c:numCache>
                <c:formatCode>General</c:formatCode>
                <c:ptCount val="5"/>
                <c:pt idx="0">
                  <c:v>100</c:v>
                </c:pt>
                <c:pt idx="1">
                  <c:v>106.21261323402224</c:v>
                </c:pt>
                <c:pt idx="2">
                  <c:v>110.56733037661715</c:v>
                </c:pt>
                <c:pt idx="3">
                  <c:v>115.10059092205844</c:v>
                </c:pt>
                <c:pt idx="4">
                  <c:v>119.81971514986283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2-45DF-BC3C-4A092F8E2D71}"/>
            </c:ext>
          </c:extLst>
        </c:ser>
        <c:ser>
          <c:idx val="1"/>
          <c:order val="1"/>
          <c:tx>
            <c:strRef>
              <c:f>'Pivot Table'!$C$1</c:f>
              <c:strCache>
                <c:ptCount val="1"/>
                <c:pt idx="0">
                  <c:v>Sum of Actual Revnue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Table'!$A$2:$A$7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'Pivot Table'!$C$2:$C$7</c:f>
              <c:numCache>
                <c:formatCode>General</c:formatCode>
                <c:ptCount val="5"/>
                <c:pt idx="0">
                  <c:v>100</c:v>
                </c:pt>
                <c:pt idx="1">
                  <c:v>104</c:v>
                </c:pt>
                <c:pt idx="2">
                  <c:v>103</c:v>
                </c:pt>
                <c:pt idx="3">
                  <c:v>100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C-449D-923D-C0E5985F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36296"/>
        <c:axId val="412134984"/>
      </c:barChart>
      <c:catAx>
        <c:axId val="41213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34984"/>
        <c:crosses val="autoZero"/>
        <c:auto val="1"/>
        <c:lblAlgn val="ctr"/>
        <c:lblOffset val="100"/>
        <c:noMultiLvlLbl val="0"/>
      </c:catAx>
      <c:valAx>
        <c:axId val="41213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3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20843" cy="7852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5F969B-A26C-4B05-A029-3333F25E9B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ward, Michael (Treasury)" refreshedDate="44341.357020601848" createdVersion="7" refreshedVersion="7" minRefreshableVersion="3" recordCount="5" xr:uid="{00000000-000A-0000-FFFF-FFFF00000000}">
  <cacheSource type="worksheet">
    <worksheetSource ref="A7:F12" sheet="Calculation"/>
  </cacheSource>
  <cacheFields count="8">
    <cacheField name="Calendar Year " numFmtId="14">
      <sharedItems containsSemiMixedTypes="0" containsNonDate="0" containsDate="1" containsString="0" minDate="2019-06-30T00:00:00" maxDate="2024-01-01T00:00:00" count="5">
        <d v="2019-06-30T00:00:00"/>
        <d v="2020-12-31T00:00:00"/>
        <d v="2021-12-31T00:00:00"/>
        <d v="2022-12-31T00:00:00"/>
        <d v="2023-12-31T00:00:00"/>
      </sharedItems>
      <fieldGroup par="7" base="0">
        <rangePr groupBy="months" startDate="2019-06-30T00:00:00" endDate="2024-01-01T00:00:00"/>
        <groupItems count="14">
          <s v="&lt;6/3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4"/>
        </groupItems>
      </fieldGroup>
    </cacheField>
    <cacheField name="Base Year Revenues Collected" numFmtId="0">
      <sharedItems containsString="0" containsBlank="1" containsNumber="1" containsInteger="1" minValue="100" maxValue="100"/>
    </cacheField>
    <cacheField name="Months" numFmtId="0">
      <sharedItems containsString="0" containsBlank="1" containsNumber="1" containsInteger="1" minValue="18" maxValue="54"/>
    </cacheField>
    <cacheField name="Counterfactual Revenue Multiplier" numFmtId="0">
      <sharedItems containsString="0" containsBlank="1" containsNumber="1" minValue="1.0621261323402225" maxValue="1.1981971514986283"/>
    </cacheField>
    <cacheField name="Counterfactual Revenue" numFmtId="0">
      <sharedItems containsSemiMixedTypes="0" containsString="0" containsNumber="1" minValue="100" maxValue="119.81971514986283"/>
    </cacheField>
    <cacheField name="Actual Revnue" numFmtId="164">
      <sharedItems containsSemiMixedTypes="0" containsString="0" containsNumber="1" containsInteger="1" minValue="100" maxValue="115"/>
    </cacheField>
    <cacheField name="Quarters" numFmtId="0" databaseField="0">
      <fieldGroup base="0">
        <rangePr groupBy="quarters" startDate="2019-06-30T00:00:00" endDate="2024-01-01T00:00:00"/>
        <groupItems count="6">
          <s v="&lt;6/30/2019"/>
          <s v="Qtr1"/>
          <s v="Qtr2"/>
          <s v="Qtr3"/>
          <s v="Qtr4"/>
          <s v="&gt;1/1/2024"/>
        </groupItems>
      </fieldGroup>
    </cacheField>
    <cacheField name="Years" numFmtId="0" databaseField="0">
      <fieldGroup base="0">
        <rangePr groupBy="years" startDate="2019-06-30T00:00:00" endDate="2024-01-01T00:00:00"/>
        <groupItems count="8">
          <s v="&lt;6/30/2019"/>
          <s v="2019"/>
          <s v="2020"/>
          <s v="2021"/>
          <s v="2022"/>
          <s v="2023"/>
          <s v="2024"/>
          <s v="&gt;1/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m/>
    <m/>
    <m/>
    <n v="100"/>
    <n v="100"/>
  </r>
  <r>
    <x v="1"/>
    <n v="100"/>
    <n v="18"/>
    <n v="1.0621261323402225"/>
    <n v="106.21261323402224"/>
    <n v="104"/>
  </r>
  <r>
    <x v="2"/>
    <n v="100"/>
    <n v="30"/>
    <n v="1.1056733037661715"/>
    <n v="110.56733037661715"/>
    <n v="103"/>
  </r>
  <r>
    <x v="3"/>
    <n v="100"/>
    <n v="42"/>
    <n v="1.1510059092205844"/>
    <n v="115.10059092205844"/>
    <n v="100"/>
  </r>
  <r>
    <x v="4"/>
    <n v="100"/>
    <n v="54"/>
    <n v="1.1981971514986283"/>
    <n v="119.81971514986283"/>
    <n v="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1:C7" firstHeaderRow="0" firstDataRow="1" firstDataCol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showAll="0"/>
    <pivotField dataField="1" numFmtId="164"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>
      <items count="9">
        <item sd="0" x="1"/>
        <item sd="0" x="2"/>
        <item sd="0" x="3"/>
        <item sd="0" x="4"/>
        <item sd="0" x="5"/>
        <item sd="0" x="6"/>
        <item sd="0" x="7"/>
        <item x="0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erfactual Revenue" fld="4" baseField="0" baseItem="0"/>
    <dataField name="Sum of Actual Revnue" fld="5" baseField="0" baseItem="0"/>
  </dataFields>
  <chartFormats count="2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CC847-B080-4B54-879A-F965CBFEF664}" name="Table1" displayName="Table1" ref="A7:G12" totalsRowShown="0" headerRowDxfId="9" headerRowBorderDxfId="8" tableBorderDxfId="7">
  <tableColumns count="7">
    <tableColumn id="1" xr3:uid="{68F2896B-EA08-4CF4-9597-F17624521B85}" name="Calculation _x000a_Date" dataDxfId="6"/>
    <tableColumn id="2" xr3:uid="{1ACBFA52-B7BB-40F7-9657-24A69A2225C1}" name="Base Year _x000a_Revenues Collected" dataDxfId="5" dataCellStyle="Currency">
      <calculatedColumnFormula>$C$3</calculatedColumnFormula>
    </tableColumn>
    <tableColumn id="3" xr3:uid="{FED6A17E-8D91-4553-93AF-E34CBD4DA598}" name="Months" dataDxfId="4">
      <calculatedColumnFormula>YEARFRAC(A8,$C$2)*12</calculatedColumnFormula>
    </tableColumn>
    <tableColumn id="4" xr3:uid="{EE1EA3FF-1F14-454D-B5E4-1961EA248E2B}" name="Counterfactual Revenue Multiplier" dataDxfId="3" dataCellStyle="Comma">
      <calculatedColumnFormula>(1+$C$4)^((YEARFRAC(A8,$C$2)))</calculatedColumnFormula>
    </tableColumn>
    <tableColumn id="5" xr3:uid="{AFCD32C1-44FA-4205-97E8-D5496ED1D81F}" name="Counterfactual Revenue_x000a_(a*c)" dataDxfId="2" dataCellStyle="Currency">
      <calculatedColumnFormula>B8*D8</calculatedColumnFormula>
    </tableColumn>
    <tableColumn id="6" xr3:uid="{6DA55E39-B5E9-4287-B291-409B20FA9AD4}" name="Actual Revenue* " dataDxfId="1"/>
    <tableColumn id="7" xr3:uid="{6D5BFBD1-8530-4620-8E4B-1E3B89FF923E}" name="Revenue Loss_x000a_(d-e)" dataDxfId="0">
      <calculatedColumnFormula>+E8-F8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ome.treasury.gov/policy-issues/coronavirus/assistance-for-state-local-and-tribal-governments/state-and-local-fiscal-recovery-funds/recipient-compliance-and-reporting-responsibilities" TargetMode="External"/><Relationship Id="rId2" Type="http://schemas.openxmlformats.org/officeDocument/2006/relationships/hyperlink" Target="https://home.treasury.gov/system/files/136/SLFRPFAQ.pdf" TargetMode="External"/><Relationship Id="rId1" Type="http://schemas.openxmlformats.org/officeDocument/2006/relationships/hyperlink" Target="https://www.federalregister.gov/documents/2021/05/17/2021-10283/coronavirus-state-and-local-fiscal-recovery-funds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tabSelected="1" workbookViewId="0">
      <selection activeCell="C2" sqref="C2"/>
    </sheetView>
  </sheetViews>
  <sheetFormatPr defaultRowHeight="14.4" x14ac:dyDescent="0.3"/>
  <cols>
    <col min="1" max="1" width="13.6640625" customWidth="1"/>
    <col min="2" max="2" width="15.5546875" customWidth="1"/>
    <col min="3" max="3" width="11.6640625" customWidth="1"/>
    <col min="4" max="4" width="16.5546875" customWidth="1"/>
    <col min="5" max="5" width="15.109375" customWidth="1"/>
    <col min="6" max="7" width="11.6640625" customWidth="1"/>
  </cols>
  <sheetData>
    <row r="1" spans="1:7" x14ac:dyDescent="0.3">
      <c r="A1" s="38" t="s">
        <v>25</v>
      </c>
    </row>
    <row r="2" spans="1:7" x14ac:dyDescent="0.3">
      <c r="A2" s="13" t="s">
        <v>1</v>
      </c>
      <c r="B2" s="13"/>
      <c r="C2" s="21">
        <v>43830</v>
      </c>
      <c r="D2" s="5"/>
    </row>
    <row r="3" spans="1:7" x14ac:dyDescent="0.3">
      <c r="A3" s="19" t="s">
        <v>2</v>
      </c>
      <c r="B3" s="19"/>
      <c r="C3" s="22"/>
      <c r="D3" s="5"/>
    </row>
    <row r="4" spans="1:7" x14ac:dyDescent="0.3">
      <c r="A4" s="4" t="s">
        <v>0</v>
      </c>
      <c r="B4" s="4"/>
      <c r="C4" s="20"/>
      <c r="D4" s="5"/>
    </row>
    <row r="6" spans="1:7" x14ac:dyDescent="0.3">
      <c r="A6" s="12"/>
      <c r="B6" s="36" t="s">
        <v>17</v>
      </c>
      <c r="C6" s="36" t="s">
        <v>18</v>
      </c>
      <c r="D6" s="37" t="s">
        <v>19</v>
      </c>
      <c r="E6" s="36" t="s">
        <v>20</v>
      </c>
      <c r="F6" s="36" t="s">
        <v>21</v>
      </c>
      <c r="G6" s="36" t="s">
        <v>22</v>
      </c>
    </row>
    <row r="7" spans="1:7" ht="43.8" thickBot="1" x14ac:dyDescent="0.35">
      <c r="A7" s="14" t="s">
        <v>15</v>
      </c>
      <c r="B7" s="14" t="s">
        <v>26</v>
      </c>
      <c r="C7" s="15" t="s">
        <v>3</v>
      </c>
      <c r="D7" s="14" t="s">
        <v>4</v>
      </c>
      <c r="E7" s="14" t="s">
        <v>23</v>
      </c>
      <c r="F7" s="14" t="s">
        <v>16</v>
      </c>
      <c r="G7" s="14" t="s">
        <v>24</v>
      </c>
    </row>
    <row r="8" spans="1:7" hidden="1" x14ac:dyDescent="0.3">
      <c r="A8" s="8">
        <f>C2</f>
        <v>43830</v>
      </c>
      <c r="B8" s="7"/>
      <c r="C8" s="5"/>
      <c r="D8" s="7"/>
      <c r="E8" s="9">
        <f>C3</f>
        <v>0</v>
      </c>
      <c r="F8" s="9">
        <f>C3</f>
        <v>0</v>
      </c>
    </row>
    <row r="9" spans="1:7" x14ac:dyDescent="0.3">
      <c r="A9" s="31">
        <v>44196</v>
      </c>
      <c r="B9" s="32">
        <f>$C$3</f>
        <v>0</v>
      </c>
      <c r="C9" s="33">
        <f>YEARFRAC(A9,$C$2)*12</f>
        <v>12</v>
      </c>
      <c r="D9" s="34">
        <f>(1+$C$4)^((YEARFRAC(A9,$C$2)))</f>
        <v>1</v>
      </c>
      <c r="E9" s="32">
        <f>B9*D9</f>
        <v>0</v>
      </c>
      <c r="F9" s="23"/>
      <c r="G9" s="35">
        <f>+E9-F9</f>
        <v>0</v>
      </c>
    </row>
    <row r="10" spans="1:7" x14ac:dyDescent="0.3">
      <c r="A10" s="31">
        <f>EDATE(A9,12)</f>
        <v>44561</v>
      </c>
      <c r="B10" s="32">
        <f>$C$3</f>
        <v>0</v>
      </c>
      <c r="C10" s="33">
        <f>YEARFRAC(A10,$C$2)*12</f>
        <v>24</v>
      </c>
      <c r="D10" s="34">
        <f>(1+$C$4)^((YEARFRAC(A10,$C$2)))</f>
        <v>1</v>
      </c>
      <c r="E10" s="32">
        <f t="shared" ref="E10:E12" si="0">B10*D10</f>
        <v>0</v>
      </c>
      <c r="F10" s="24"/>
      <c r="G10" s="35">
        <f>+E10-F10</f>
        <v>0</v>
      </c>
    </row>
    <row r="11" spans="1:7" x14ac:dyDescent="0.3">
      <c r="A11" s="31">
        <f t="shared" ref="A11:A12" si="1">EDATE(A10,12)</f>
        <v>44926</v>
      </c>
      <c r="B11" s="32">
        <f>$C$3</f>
        <v>0</v>
      </c>
      <c r="C11" s="33">
        <f>YEARFRAC(A11,$C$2)*12</f>
        <v>36</v>
      </c>
      <c r="D11" s="34">
        <f>(1+$C$4)^((YEARFRAC(A11,$C$2)))</f>
        <v>1</v>
      </c>
      <c r="E11" s="32">
        <f t="shared" si="0"/>
        <v>0</v>
      </c>
      <c r="F11" s="24"/>
      <c r="G11" s="35">
        <f>+E11-F11</f>
        <v>0</v>
      </c>
    </row>
    <row r="12" spans="1:7" ht="15" thickBot="1" x14ac:dyDescent="0.35">
      <c r="A12" s="26">
        <f t="shared" si="1"/>
        <v>45291</v>
      </c>
      <c r="B12" s="27">
        <f>$C$3</f>
        <v>0</v>
      </c>
      <c r="C12" s="28">
        <f>YEARFRAC(A12,$C$2)*12</f>
        <v>48</v>
      </c>
      <c r="D12" s="29">
        <f>(1+$C$4)^((YEARFRAC(A12,$C$2)))</f>
        <v>1</v>
      </c>
      <c r="E12" s="27">
        <f t="shared" si="0"/>
        <v>0</v>
      </c>
      <c r="F12" s="25"/>
      <c r="G12" s="30">
        <f>+E12-F12</f>
        <v>0</v>
      </c>
    </row>
    <row r="13" spans="1:7" ht="15" thickBot="1" x14ac:dyDescent="0.35">
      <c r="A13" s="1"/>
      <c r="C13" s="2"/>
      <c r="D13" s="3"/>
      <c r="F13" s="6"/>
    </row>
    <row r="14" spans="1:7" ht="15" thickTop="1" x14ac:dyDescent="0.3">
      <c r="E14" s="16"/>
      <c r="F14" s="17" t="s">
        <v>14</v>
      </c>
      <c r="G14" s="18">
        <f>SUM(G9:G13)</f>
        <v>0</v>
      </c>
    </row>
    <row r="15" spans="1:7" x14ac:dyDescent="0.3">
      <c r="A15" s="1"/>
    </row>
    <row r="16" spans="1:7" x14ac:dyDescent="0.3">
      <c r="A16" s="1"/>
    </row>
    <row r="17" spans="1:7" x14ac:dyDescent="0.3">
      <c r="A17" s="39" t="s">
        <v>27</v>
      </c>
      <c r="B17" s="40"/>
      <c r="C17" s="40"/>
      <c r="D17" s="40"/>
      <c r="E17" s="40"/>
      <c r="F17" s="40"/>
      <c r="G17" s="41"/>
    </row>
    <row r="18" spans="1:7" x14ac:dyDescent="0.3">
      <c r="A18" s="42"/>
      <c r="B18" s="43"/>
      <c r="C18" s="43"/>
      <c r="D18" s="43"/>
      <c r="E18" s="43"/>
      <c r="F18" s="43"/>
      <c r="G18" s="44"/>
    </row>
    <row r="19" spans="1:7" ht="31.8" customHeight="1" x14ac:dyDescent="0.3">
      <c r="A19" s="45" t="s">
        <v>28</v>
      </c>
      <c r="B19" s="46"/>
      <c r="C19" s="46"/>
      <c r="D19" s="46"/>
      <c r="E19" s="46"/>
      <c r="F19" s="46"/>
      <c r="G19" s="47"/>
    </row>
    <row r="20" spans="1:7" ht="53.4" customHeight="1" x14ac:dyDescent="0.3">
      <c r="A20" s="48" t="s">
        <v>29</v>
      </c>
      <c r="B20" s="49"/>
      <c r="C20" s="49"/>
      <c r="D20" s="49"/>
      <c r="E20" s="49"/>
      <c r="F20" s="49"/>
      <c r="G20" s="50"/>
    </row>
    <row r="21" spans="1:7" ht="46.2" customHeight="1" x14ac:dyDescent="0.3">
      <c r="A21" s="48" t="s">
        <v>30</v>
      </c>
      <c r="B21" s="49"/>
      <c r="C21" s="49"/>
      <c r="D21" s="49"/>
      <c r="E21" s="49"/>
      <c r="F21" s="49"/>
      <c r="G21" s="50"/>
    </row>
    <row r="22" spans="1:7" ht="58.2" customHeight="1" x14ac:dyDescent="0.3">
      <c r="A22" s="51" t="s">
        <v>31</v>
      </c>
      <c r="B22" s="52"/>
      <c r="C22" s="52"/>
      <c r="D22" s="52"/>
      <c r="E22" s="52"/>
      <c r="F22" s="52"/>
      <c r="G22" s="53"/>
    </row>
    <row r="23" spans="1:7" x14ac:dyDescent="0.3">
      <c r="A23" s="1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A28" s="1"/>
    </row>
    <row r="29" spans="1:7" x14ac:dyDescent="0.3">
      <c r="A29" s="1"/>
    </row>
    <row r="30" spans="1:7" x14ac:dyDescent="0.3">
      <c r="A30" s="1"/>
    </row>
    <row r="31" spans="1:7" x14ac:dyDescent="0.3">
      <c r="A31" s="1"/>
    </row>
    <row r="32" spans="1:7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</sheetData>
  <mergeCells count="4">
    <mergeCell ref="A19:G19"/>
    <mergeCell ref="A20:G20"/>
    <mergeCell ref="A21:G21"/>
    <mergeCell ref="A22:G22"/>
  </mergeCells>
  <hyperlinks>
    <hyperlink ref="A20:G20" r:id="rId1" display="U.S. Department of Treasury – Coronavirus State and Local Fiscal Recovery Funds – Interim Final Rule, Section II.C. “Revenue Loss”" xr:uid="{543E8AF6-EB21-4782-96CE-7C098C5732D2}"/>
    <hyperlink ref="A21:G21" r:id="rId2" display="U.S. Department of Treasury – Coronavirus State and Local Fiscal Recovery Funds – FAQ, Section 3 “Eligible Uses – Revenue Loss”" xr:uid="{32DB3008-98CE-4012-8C6E-B533266C2AD8}"/>
    <hyperlink ref="A22:G22" r:id="rId3" display="Additional information may be released on the U.S. Department of Treasury – Coronavirus State and Local Fiscal Recovery Funds page" xr:uid="{D6FBD20E-C345-43C6-B922-0BAD5E8E7F31}"/>
  </hyperlinks>
  <pageMargins left="0.7" right="0.7" top="0.75" bottom="0.75" header="0.3" footer="0.3"/>
  <pageSetup scale="93" orientation="portrait" verticalDpi="1200"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Sheet12!$A$1:$A$12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/>
  </sheetViews>
  <sheetFormatPr defaultRowHeight="14.4" x14ac:dyDescent="0.3"/>
  <cols>
    <col min="1" max="1" width="12.5546875" bestFit="1" customWidth="1"/>
    <col min="2" max="2" width="28.33203125" bestFit="1" customWidth="1"/>
    <col min="3" max="3" width="19.6640625" bestFit="1" customWidth="1"/>
  </cols>
  <sheetData>
    <row r="1" spans="1:3" x14ac:dyDescent="0.3">
      <c r="A1" s="10" t="s">
        <v>5</v>
      </c>
      <c r="B1" t="s">
        <v>13</v>
      </c>
      <c r="C1" t="s">
        <v>12</v>
      </c>
    </row>
    <row r="2" spans="1:3" x14ac:dyDescent="0.3">
      <c r="A2" s="11" t="s">
        <v>7</v>
      </c>
      <c r="B2" s="2">
        <v>100</v>
      </c>
      <c r="C2" s="2">
        <v>100</v>
      </c>
    </row>
    <row r="3" spans="1:3" x14ac:dyDescent="0.3">
      <c r="A3" s="11" t="s">
        <v>8</v>
      </c>
      <c r="B3" s="2">
        <v>106.21261323402224</v>
      </c>
      <c r="C3" s="2">
        <v>104</v>
      </c>
    </row>
    <row r="4" spans="1:3" x14ac:dyDescent="0.3">
      <c r="A4" s="11" t="s">
        <v>9</v>
      </c>
      <c r="B4" s="2">
        <v>110.56733037661715</v>
      </c>
      <c r="C4" s="2">
        <v>103</v>
      </c>
    </row>
    <row r="5" spans="1:3" x14ac:dyDescent="0.3">
      <c r="A5" s="11" t="s">
        <v>10</v>
      </c>
      <c r="B5" s="2">
        <v>115.10059092205844</v>
      </c>
      <c r="C5" s="2">
        <v>100</v>
      </c>
    </row>
    <row r="6" spans="1:3" x14ac:dyDescent="0.3">
      <c r="A6" s="11" t="s">
        <v>11</v>
      </c>
      <c r="B6" s="2">
        <v>119.81971514986283</v>
      </c>
      <c r="C6" s="2">
        <v>115</v>
      </c>
    </row>
    <row r="7" spans="1:3" x14ac:dyDescent="0.3">
      <c r="A7" s="11" t="s">
        <v>6</v>
      </c>
      <c r="B7" s="2">
        <v>551.70024968256075</v>
      </c>
      <c r="C7" s="2">
        <v>522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/>
  </sheetViews>
  <sheetFormatPr defaultRowHeight="14.4" x14ac:dyDescent="0.3"/>
  <cols>
    <col min="1" max="1" width="10.5546875" bestFit="1" customWidth="1"/>
    <col min="3" max="3" width="10.5546875" bestFit="1" customWidth="1"/>
  </cols>
  <sheetData>
    <row r="1" spans="1:3" x14ac:dyDescent="0.3">
      <c r="A1" s="1">
        <v>43496</v>
      </c>
    </row>
    <row r="2" spans="1:3" x14ac:dyDescent="0.3">
      <c r="A2" s="1">
        <v>43524</v>
      </c>
    </row>
    <row r="3" spans="1:3" x14ac:dyDescent="0.3">
      <c r="A3" s="1">
        <v>43555</v>
      </c>
    </row>
    <row r="4" spans="1:3" x14ac:dyDescent="0.3">
      <c r="A4" s="1">
        <v>43585</v>
      </c>
    </row>
    <row r="5" spans="1:3" x14ac:dyDescent="0.3">
      <c r="A5" s="1">
        <v>43616</v>
      </c>
    </row>
    <row r="6" spans="1:3" x14ac:dyDescent="0.3">
      <c r="A6" s="1">
        <v>43646</v>
      </c>
    </row>
    <row r="7" spans="1:3" x14ac:dyDescent="0.3">
      <c r="A7" s="1">
        <v>43677</v>
      </c>
    </row>
    <row r="8" spans="1:3" x14ac:dyDescent="0.3">
      <c r="A8" s="1">
        <v>43708</v>
      </c>
    </row>
    <row r="9" spans="1:3" x14ac:dyDescent="0.3">
      <c r="A9" s="1">
        <v>43738</v>
      </c>
    </row>
    <row r="10" spans="1:3" x14ac:dyDescent="0.3">
      <c r="A10" s="1">
        <v>43769</v>
      </c>
    </row>
    <row r="11" spans="1:3" x14ac:dyDescent="0.3">
      <c r="A11" s="1">
        <v>43799</v>
      </c>
    </row>
    <row r="12" spans="1:3" x14ac:dyDescent="0.3">
      <c r="A12" s="1">
        <v>43830</v>
      </c>
    </row>
    <row r="14" spans="1:3" x14ac:dyDescent="0.3">
      <c r="C14" s="1"/>
    </row>
  </sheetData>
  <pageMargins left="0.7" right="0.7" top="0.75" bottom="0.75" header="0.3" footer="0.3"/>
  <pageSetup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Calculation</vt:lpstr>
      <vt:lpstr>Pivot Table</vt:lpstr>
      <vt:lpstr>Sheet12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Forward, Michael (Treasury)</dc:creator>
  <cp:lastModifiedBy>Taylor, Rodney (TREASURY)</cp:lastModifiedBy>
  <dcterms:created xsi:type="dcterms:W3CDTF">2021-05-24T19:55:41Z</dcterms:created>
  <dcterms:modified xsi:type="dcterms:W3CDTF">2021-08-17T14:40:11Z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2021-05-25T12:02:23Z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4019c686-87d7-4001-8308-c1865066798d</vt:lpwstr>
  </property>
  <property fmtid="{D5CDD505-2E9C-101B-9397-08002B2CF9AE}" pid="8" name="MSIP_Label_3a2fed65-62e7-46ea-af74-187e0c17143a_ContentBits">
    <vt:lpwstr>0</vt:lpwstr>
  </property>
</Properties>
</file>